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eggie.mesmer\Desktop\"/>
    </mc:Choice>
  </mc:AlternateContent>
  <xr:revisionPtr revIDLastSave="0" documentId="8_{D8398B78-9803-4EE4-9DF1-5385E1D8C6BC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Anmeldung" sheetId="1" r:id="rId1"/>
    <sheet name="Tabelle2" sheetId="2" r:id="rId2"/>
  </sheets>
  <definedNames>
    <definedName name="_xlnm.Print_Area" localSheetId="0">Anmeldung!$A$1:$J$55</definedName>
    <definedName name="Prämiensatz">Tabelle2!$B$3:$B$7</definedName>
    <definedName name="Selbstbehalt">Tabelle2!$A$2:$A$7</definedName>
    <definedName name="Verlängerung">Tabelle2!$A$1:$G$1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4" i="1" l="1"/>
  <c r="J44" i="1"/>
  <c r="F44" i="1"/>
  <c r="C42" i="1"/>
  <c r="J42" i="1"/>
  <c r="F42" i="1"/>
  <c r="J40" i="1"/>
  <c r="F40" i="1"/>
  <c r="C37" i="1"/>
  <c r="J37" i="1"/>
  <c r="F37" i="1"/>
  <c r="F35" i="1"/>
  <c r="J33" i="1"/>
  <c r="F33" i="1"/>
  <c r="J24" i="1"/>
  <c r="C33" i="1"/>
  <c r="C40" i="1"/>
  <c r="J30" i="1"/>
  <c r="C35" i="1"/>
  <c r="J35" i="1"/>
  <c r="J45" i="1"/>
  <c r="J47" i="1"/>
  <c r="J46" i="1"/>
  <c r="D48" i="1"/>
  <c r="J48" i="1"/>
  <c r="J49" i="1"/>
</calcChain>
</file>

<file path=xl/sharedStrings.xml><?xml version="1.0" encoding="utf-8"?>
<sst xmlns="http://schemas.openxmlformats.org/spreadsheetml/2006/main" count="93" uniqueCount="52">
  <si>
    <t>CHF</t>
  </si>
  <si>
    <t>Total</t>
  </si>
  <si>
    <t>USS Police no:</t>
  </si>
  <si>
    <t>Marchandise et valeurs</t>
  </si>
  <si>
    <t>Nom du preneur d'assurance</t>
  </si>
  <si>
    <t>Personne de contact</t>
  </si>
  <si>
    <t>Rue et numéro</t>
  </si>
  <si>
    <t>NPA et Lieu</t>
  </si>
  <si>
    <t>Durée de l'assurance</t>
  </si>
  <si>
    <t>du</t>
  </si>
  <si>
    <t>au</t>
  </si>
  <si>
    <t>Lieu de risque / manifestation</t>
  </si>
  <si>
    <t>Objets assurés:</t>
  </si>
  <si>
    <t>Marchandise</t>
  </si>
  <si>
    <t>Matériel informatique, photocopieuses, appareils vidéo, projecteurs, ainsi que meubles et matériel de bureau;</t>
  </si>
  <si>
    <t>Munition (seulement dans des bâtiments massifs)</t>
  </si>
  <si>
    <t>Argent liquide</t>
  </si>
  <si>
    <t>Lotterie</t>
  </si>
  <si>
    <t>Prime</t>
  </si>
  <si>
    <t>Taux prime</t>
  </si>
  <si>
    <t>Somme d'assurance</t>
  </si>
  <si>
    <t>Franchise</t>
  </si>
  <si>
    <t>Prolongation</t>
  </si>
  <si>
    <t>Valeurs</t>
  </si>
  <si>
    <t>pour 30 jours</t>
  </si>
  <si>
    <t>Total intermédiaire</t>
  </si>
  <si>
    <t>Total intermédiaire arrondi</t>
  </si>
  <si>
    <t>Prime minimale</t>
  </si>
  <si>
    <t>Lieu, date</t>
  </si>
  <si>
    <t>Signature</t>
  </si>
  <si>
    <t>(choisir)</t>
  </si>
  <si>
    <t>jusqu'à 30 jours</t>
  </si>
  <si>
    <t>jusqu'à 15 jours</t>
  </si>
  <si>
    <t>jusqu'à 45 jours</t>
  </si>
  <si>
    <t>jusqu'à 60 jours</t>
  </si>
  <si>
    <t>jusqu'à 70 jours</t>
  </si>
  <si>
    <t>jusqu'à 90 jours</t>
  </si>
  <si>
    <t>Cartes couronne</t>
  </si>
  <si>
    <t>Distinctions</t>
  </si>
  <si>
    <r>
      <t>Valoren</t>
    </r>
    <r>
      <rPr>
        <b/>
        <sz val="10"/>
        <color indexed="8"/>
        <rFont val="Arial"/>
        <family val="2"/>
      </rPr>
      <t xml:space="preserve"> </t>
    </r>
    <r>
      <rPr>
        <sz val="9"/>
        <color indexed="10"/>
        <rFont val="Arial"/>
        <family val="2"/>
      </rPr>
      <t>(uniquement possible en complément à une assurance machandise)</t>
    </r>
  </si>
  <si>
    <t>Les conditions suivantes sont applicables:</t>
  </si>
  <si>
    <t>No de sociétés</t>
  </si>
  <si>
    <t>Numéro de sociétés/club:</t>
  </si>
  <si>
    <r>
      <t xml:space="preserve">Sont considérés assurés les </t>
    </r>
    <r>
      <rPr>
        <b/>
        <sz val="10"/>
        <color indexed="8"/>
        <rFont val="Arial"/>
        <family val="2"/>
      </rPr>
      <t>transports, manipulations et les séjours</t>
    </r>
    <r>
      <rPr>
        <sz val="10"/>
        <color indexed="8"/>
        <rFont val="Arial"/>
        <family val="2"/>
      </rPr>
      <t xml:space="preserve"> aux Fêtes de tir organisées à l'intérieur de la Suisse et de la Principauté de Liechtenstein.</t>
    </r>
  </si>
  <si>
    <t>Tentes, conteneurs, mobilhome, mobilier d'exposition (stand, paravents, etc), drapeaux, matériel de restauration (tel que meubles, tables, chaises, bancs, vaiselle, couverts, cuisinières, frigos, machines à café, appareils ménagers divers ainsi que produits alimentaires et boissons);</t>
  </si>
  <si>
    <t>Lots de tout genre (tels que voitures, vélos, meubles, appareils de photo, radios, téléviseurs, appareils vidéo, sculptures sur bois, montres, objets en étain, coupes, armes, médailles, vitrines, vin, etc);</t>
  </si>
  <si>
    <t>Total / Somme d'assurance marchandise:</t>
  </si>
  <si>
    <t>Total / Somme d'assurance valeurs:</t>
  </si>
  <si>
    <t>5% de timbre fédéral</t>
  </si>
  <si>
    <r>
      <t xml:space="preserve">La prime minimale se monte à </t>
    </r>
    <r>
      <rPr>
        <b/>
        <sz val="10"/>
        <color theme="1"/>
        <rFont val="Arial"/>
        <family val="2"/>
      </rPr>
      <t>CHF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80.00</t>
    </r>
    <r>
      <rPr>
        <sz val="10"/>
        <color theme="1"/>
        <rFont val="Arial"/>
        <family val="2"/>
      </rPr>
      <t xml:space="preserve"> + timbre fédéral de 5%</t>
    </r>
  </si>
  <si>
    <t>Assurance Transport - Police no 23533.001</t>
  </si>
  <si>
    <t>- Conditions de police (Police no 23533.001)
- CGAT 2006 - 01.2006
- CGAV 2006 - 04.2006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</si>
</sst>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.000%"/>
  </numFmts>
  <fonts count="13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theme="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sz val="9"/>
      <color indexed="10"/>
      <name val="Arial"/>
      <family val="2"/>
    </font>
    <font>
      <b/>
      <sz val="7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ashed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10" fontId="0" fillId="0" borderId="0" xfId="0" applyNumberFormat="1" applyAlignment="1">
      <alignment horizontal="center"/>
    </xf>
    <xf numFmtId="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10" fontId="2" fillId="0" borderId="0" xfId="0" applyNumberFormat="1" applyFont="1" applyAlignment="1">
      <alignment horizontal="left"/>
    </xf>
    <xf numFmtId="4" fontId="2" fillId="0" borderId="0" xfId="0" applyNumberFormat="1" applyFont="1"/>
    <xf numFmtId="10" fontId="2" fillId="0" borderId="1" xfId="0" applyNumberFormat="1" applyFont="1" applyBorder="1"/>
    <xf numFmtId="164" fontId="0" fillId="0" borderId="0" xfId="0" applyNumberForma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5" fontId="0" fillId="0" borderId="0" xfId="0" applyNumberFormat="1" applyAlignment="1">
      <alignment horizontal="center"/>
    </xf>
    <xf numFmtId="10" fontId="0" fillId="0" borderId="0" xfId="0" applyNumberFormat="1"/>
    <xf numFmtId="0" fontId="6" fillId="0" borderId="0" xfId="0" applyFont="1" applyAlignment="1">
      <alignment horizontal="left"/>
    </xf>
    <xf numFmtId="0" fontId="7" fillId="0" borderId="0" xfId="0" applyFont="1"/>
    <xf numFmtId="164" fontId="0" fillId="2" borderId="0" xfId="0" applyNumberFormat="1" applyFill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0" fillId="2" borderId="0" xfId="0" applyFill="1" applyAlignment="1" applyProtection="1">
      <alignment vertic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0" borderId="0" xfId="0" applyAlignment="1">
      <alignment horizontal="left"/>
    </xf>
    <xf numFmtId="164" fontId="0" fillId="0" borderId="0" xfId="0" applyNumberFormat="1"/>
    <xf numFmtId="14" fontId="0" fillId="0" borderId="0" xfId="0" applyNumberFormat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4" fontId="0" fillId="2" borderId="0" xfId="0" applyNumberFormat="1" applyFill="1" applyAlignment="1" applyProtection="1">
      <alignment vertical="top"/>
      <protection locked="0"/>
    </xf>
    <xf numFmtId="0" fontId="0" fillId="0" borderId="0" xfId="0" applyAlignment="1">
      <alignment vertical="top"/>
    </xf>
    <xf numFmtId="0" fontId="2" fillId="0" borderId="0" xfId="0" applyFont="1" applyAlignment="1">
      <alignment horizontal="left" vertical="top"/>
    </xf>
    <xf numFmtId="4" fontId="0" fillId="0" borderId="0" xfId="0" applyNumberFormat="1" applyAlignment="1">
      <alignment vertical="top"/>
    </xf>
    <xf numFmtId="4" fontId="0" fillId="0" borderId="0" xfId="0" applyNumberFormat="1"/>
    <xf numFmtId="0" fontId="0" fillId="0" borderId="0" xfId="0" applyAlignment="1">
      <alignment vertical="center"/>
    </xf>
    <xf numFmtId="10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165" fontId="0" fillId="0" borderId="0" xfId="0" applyNumberFormat="1"/>
    <xf numFmtId="165" fontId="0" fillId="0" borderId="0" xfId="0" applyNumberFormat="1" applyAlignment="1">
      <alignment horizontal="right"/>
    </xf>
    <xf numFmtId="10" fontId="0" fillId="0" borderId="2" xfId="0" applyNumberFormat="1" applyBorder="1" applyAlignment="1">
      <alignment horizontal="left"/>
    </xf>
    <xf numFmtId="4" fontId="0" fillId="0" borderId="2" xfId="0" applyNumberFormat="1" applyBorder="1"/>
    <xf numFmtId="0" fontId="0" fillId="0" borderId="0" xfId="0" applyAlignment="1">
      <alignment horizontal="right"/>
    </xf>
    <xf numFmtId="0" fontId="0" fillId="0" borderId="3" xfId="0" applyBorder="1"/>
    <xf numFmtId="0" fontId="1" fillId="0" borderId="0" xfId="0" applyFont="1"/>
    <xf numFmtId="0" fontId="0" fillId="2" borderId="0" xfId="0" applyFill="1" applyAlignment="1" applyProtection="1">
      <alignment horizontal="left"/>
      <protection locked="0"/>
    </xf>
    <xf numFmtId="4" fontId="0" fillId="2" borderId="0" xfId="0" applyNumberFormat="1" applyFill="1" applyAlignment="1" applyProtection="1">
      <alignment horizontal="left"/>
      <protection locked="0"/>
    </xf>
    <xf numFmtId="0" fontId="11" fillId="0" borderId="0" xfId="0" applyFont="1" applyAlignment="1">
      <alignment horizontal="center"/>
    </xf>
    <xf numFmtId="0" fontId="0" fillId="0" borderId="0" xfId="0" quotePrefix="1" applyAlignment="1">
      <alignment horizontal="left" vertical="top" wrapText="1"/>
    </xf>
    <xf numFmtId="4" fontId="0" fillId="0" borderId="0" xfId="0" applyNumberFormat="1" applyAlignment="1">
      <alignment horizontal="right"/>
    </xf>
    <xf numFmtId="164" fontId="0" fillId="2" borderId="0" xfId="0" applyNumberFormat="1" applyFill="1" applyAlignment="1" applyProtection="1">
      <alignment horizontal="center"/>
      <protection locked="0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/>
    </xf>
    <xf numFmtId="4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/>
    </xf>
    <xf numFmtId="0" fontId="0" fillId="2" borderId="0" xfId="0" applyFill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76200</xdr:colOff>
      <xdr:row>0</xdr:row>
      <xdr:rowOff>59267</xdr:rowOff>
    </xdr:from>
    <xdr:to>
      <xdr:col>9</xdr:col>
      <xdr:colOff>990600</xdr:colOff>
      <xdr:row>1</xdr:row>
      <xdr:rowOff>2893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2800" y="59267"/>
          <a:ext cx="3124200" cy="6209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L55"/>
  <sheetViews>
    <sheetView tabSelected="1" topLeftCell="D1" zoomScale="150" zoomScaleNormal="150" zoomScalePageLayoutView="150" workbookViewId="0">
      <selection activeCell="C9" sqref="C9:H9"/>
    </sheetView>
  </sheetViews>
  <sheetFormatPr baseColWidth="10" defaultColWidth="10.81640625" defaultRowHeight="12.5" x14ac:dyDescent="0.25"/>
  <cols>
    <col min="1" max="1" width="14" customWidth="1"/>
    <col min="2" max="2" width="12.81640625" customWidth="1"/>
    <col min="3" max="3" width="13.1796875" customWidth="1"/>
    <col min="4" max="4" width="13" customWidth="1"/>
    <col min="5" max="5" width="6.453125" customWidth="1"/>
    <col min="6" max="6" width="4.6328125" customWidth="1"/>
    <col min="7" max="7" width="11.453125" customWidth="1"/>
    <col min="8" max="8" width="5.81640625" customWidth="1"/>
    <col min="9" max="9" width="6.81640625" customWidth="1"/>
    <col min="10" max="10" width="13.36328125" customWidth="1"/>
    <col min="11" max="11" width="1.6328125" customWidth="1"/>
  </cols>
  <sheetData>
    <row r="1" spans="1:10" ht="53.25" customHeight="1" x14ac:dyDescent="0.25"/>
    <row r="2" spans="1:10" ht="18" customHeight="1" x14ac:dyDescent="0.3">
      <c r="A2" s="22" t="s">
        <v>50</v>
      </c>
      <c r="G2" s="1" t="s">
        <v>2</v>
      </c>
      <c r="J2" s="25"/>
    </row>
    <row r="3" spans="1:10" ht="4.5" customHeight="1" x14ac:dyDescent="0.3">
      <c r="A3" s="1"/>
      <c r="G3" s="1"/>
    </row>
    <row r="4" spans="1:10" ht="18" customHeight="1" x14ac:dyDescent="0.3">
      <c r="A4" s="2" t="s">
        <v>3</v>
      </c>
      <c r="B4" s="13"/>
      <c r="G4" s="1" t="s">
        <v>41</v>
      </c>
      <c r="J4" s="26"/>
    </row>
    <row r="5" spans="1:10" ht="12.75" customHeight="1" x14ac:dyDescent="0.3">
      <c r="A5" s="1"/>
    </row>
    <row r="6" spans="1:10" ht="15" customHeight="1" x14ac:dyDescent="0.25">
      <c r="A6" t="s">
        <v>4</v>
      </c>
      <c r="C6" s="61"/>
      <c r="D6" s="61"/>
      <c r="E6" s="61"/>
      <c r="F6" s="61"/>
      <c r="G6" s="61"/>
      <c r="H6" s="61"/>
    </row>
    <row r="7" spans="1:10" ht="15" customHeight="1" x14ac:dyDescent="0.25">
      <c r="A7" s="62" t="s">
        <v>5</v>
      </c>
      <c r="B7" s="62"/>
      <c r="C7" s="61"/>
      <c r="D7" s="61"/>
      <c r="E7" s="61"/>
      <c r="F7" s="61"/>
      <c r="G7" s="61"/>
      <c r="H7" s="61"/>
    </row>
    <row r="8" spans="1:10" ht="15" customHeight="1" x14ac:dyDescent="0.25">
      <c r="A8" t="s">
        <v>6</v>
      </c>
      <c r="C8" s="61"/>
      <c r="D8" s="61"/>
      <c r="E8" s="61"/>
      <c r="F8" s="61"/>
      <c r="G8" s="61"/>
      <c r="H8" s="61"/>
    </row>
    <row r="9" spans="1:10" ht="15" customHeight="1" x14ac:dyDescent="0.25">
      <c r="A9" t="s">
        <v>7</v>
      </c>
      <c r="C9" s="61"/>
      <c r="D9" s="61"/>
      <c r="E9" s="61"/>
      <c r="F9" s="61"/>
      <c r="G9" s="61"/>
      <c r="H9" s="61"/>
    </row>
    <row r="10" spans="1:10" ht="8.25" customHeight="1" x14ac:dyDescent="0.25">
      <c r="A10" s="27"/>
      <c r="B10" s="27"/>
      <c r="C10" s="27"/>
      <c r="D10" s="27"/>
      <c r="E10" s="27"/>
      <c r="F10" s="27"/>
      <c r="G10" s="27"/>
      <c r="H10" s="27"/>
    </row>
    <row r="11" spans="1:10" ht="15" customHeight="1" x14ac:dyDescent="0.25">
      <c r="A11" s="27" t="s">
        <v>42</v>
      </c>
      <c r="B11" s="27"/>
      <c r="C11" s="61"/>
      <c r="D11" s="61"/>
      <c r="E11" s="27"/>
      <c r="F11" s="27"/>
      <c r="G11" s="27"/>
      <c r="H11" s="27"/>
    </row>
    <row r="12" spans="1:10" ht="12" customHeight="1" x14ac:dyDescent="0.25">
      <c r="A12" s="27"/>
      <c r="B12" s="27"/>
      <c r="C12" s="27"/>
      <c r="D12" s="27"/>
      <c r="E12" s="27"/>
      <c r="F12" s="27"/>
      <c r="G12" s="27"/>
      <c r="H12" s="27"/>
    </row>
    <row r="13" spans="1:10" ht="15" customHeight="1" x14ac:dyDescent="0.3">
      <c r="A13" s="60" t="s">
        <v>8</v>
      </c>
      <c r="B13" s="60"/>
      <c r="C13" t="s">
        <v>9</v>
      </c>
      <c r="D13" s="23"/>
      <c r="E13" s="27" t="s">
        <v>10</v>
      </c>
      <c r="F13" s="54"/>
      <c r="G13" s="54"/>
      <c r="H13" s="28"/>
    </row>
    <row r="14" spans="1:10" ht="12" customHeight="1" x14ac:dyDescent="0.3">
      <c r="A14" s="24"/>
      <c r="B14" s="24"/>
      <c r="D14" s="9"/>
      <c r="E14" s="27"/>
      <c r="F14" s="29"/>
      <c r="G14" s="27"/>
      <c r="H14" s="28"/>
    </row>
    <row r="15" spans="1:10" ht="15" customHeight="1" x14ac:dyDescent="0.3">
      <c r="A15" s="60" t="s">
        <v>11</v>
      </c>
      <c r="B15" s="60"/>
      <c r="C15" s="60"/>
      <c r="D15" s="61"/>
      <c r="E15" s="61"/>
      <c r="F15" s="61"/>
      <c r="G15" s="61"/>
      <c r="H15" s="61"/>
    </row>
    <row r="16" spans="1:10" ht="35.25" customHeight="1" x14ac:dyDescent="0.25">
      <c r="A16" s="63" t="s">
        <v>43</v>
      </c>
      <c r="B16" s="63"/>
      <c r="C16" s="63"/>
      <c r="D16" s="63"/>
      <c r="E16" s="63"/>
      <c r="F16" s="63"/>
      <c r="G16" s="63"/>
      <c r="H16" s="63"/>
      <c r="I16" s="63"/>
    </row>
    <row r="17" spans="1:10" ht="27" customHeight="1" x14ac:dyDescent="0.3">
      <c r="A17" s="56" t="s">
        <v>12</v>
      </c>
      <c r="B17" s="56"/>
      <c r="C17" s="56"/>
      <c r="D17" s="56"/>
      <c r="E17" s="56"/>
      <c r="F17" s="24"/>
      <c r="G17" s="24"/>
    </row>
    <row r="18" spans="1:10" ht="6" customHeight="1" x14ac:dyDescent="0.25">
      <c r="A18" s="30"/>
    </row>
    <row r="19" spans="1:10" ht="16.5" customHeight="1" x14ac:dyDescent="0.25">
      <c r="A19" s="17" t="s">
        <v>13</v>
      </c>
    </row>
    <row r="20" spans="1:10" ht="69.75" customHeight="1" x14ac:dyDescent="0.25">
      <c r="A20" s="59" t="s">
        <v>44</v>
      </c>
      <c r="B20" s="59"/>
      <c r="C20" s="59"/>
      <c r="D20" s="59"/>
      <c r="E20" s="31"/>
      <c r="H20" s="31"/>
      <c r="I20" s="32" t="s">
        <v>0</v>
      </c>
      <c r="J20" s="33"/>
    </row>
    <row r="21" spans="1:10" ht="31.5" customHeight="1" x14ac:dyDescent="0.25">
      <c r="A21" s="59" t="s">
        <v>14</v>
      </c>
      <c r="B21" s="59"/>
      <c r="C21" s="59"/>
      <c r="D21" s="59"/>
      <c r="E21" s="31"/>
      <c r="H21" s="31"/>
      <c r="I21" s="32" t="s">
        <v>0</v>
      </c>
      <c r="J21" s="33"/>
    </row>
    <row r="22" spans="1:10" ht="54.75" customHeight="1" x14ac:dyDescent="0.25">
      <c r="A22" s="59" t="s">
        <v>45</v>
      </c>
      <c r="B22" s="59"/>
      <c r="C22" s="59"/>
      <c r="D22" s="59"/>
      <c r="E22" s="31"/>
      <c r="H22" s="31"/>
      <c r="I22" s="32" t="s">
        <v>0</v>
      </c>
      <c r="J22" s="33"/>
    </row>
    <row r="23" spans="1:10" ht="16.5" customHeight="1" x14ac:dyDescent="0.25">
      <c r="A23" s="55" t="s">
        <v>15</v>
      </c>
      <c r="B23" s="55"/>
      <c r="C23" s="55"/>
      <c r="D23" s="55"/>
      <c r="E23" s="34"/>
      <c r="H23" s="34"/>
      <c r="I23" s="32" t="s">
        <v>0</v>
      </c>
      <c r="J23" s="33"/>
    </row>
    <row r="24" spans="1:10" ht="16.5" customHeight="1" thickBot="1" x14ac:dyDescent="0.35">
      <c r="A24" s="35" t="s">
        <v>46</v>
      </c>
      <c r="B24" s="32"/>
      <c r="C24" s="32"/>
      <c r="D24" s="32"/>
      <c r="E24" s="34"/>
      <c r="H24" s="34"/>
      <c r="I24" s="14" t="s">
        <v>0</v>
      </c>
      <c r="J24" s="4">
        <f>SUM(J20:J23)</f>
        <v>0</v>
      </c>
    </row>
    <row r="25" spans="1:10" ht="16.5" customHeight="1" x14ac:dyDescent="0.25">
      <c r="A25" s="18" t="s">
        <v>39</v>
      </c>
      <c r="B25" s="32"/>
      <c r="C25" s="32"/>
      <c r="D25" s="32"/>
      <c r="E25" s="34"/>
      <c r="H25" s="34"/>
      <c r="I25" s="32"/>
      <c r="J25" s="36"/>
    </row>
    <row r="26" spans="1:10" ht="16.5" customHeight="1" x14ac:dyDescent="0.25">
      <c r="A26" s="32" t="s">
        <v>16</v>
      </c>
      <c r="B26" s="32"/>
      <c r="C26" s="32"/>
      <c r="D26" s="32"/>
      <c r="E26" s="34"/>
      <c r="H26" s="34"/>
      <c r="I26" s="32" t="s">
        <v>0</v>
      </c>
      <c r="J26" s="33"/>
    </row>
    <row r="27" spans="1:10" ht="16.5" customHeight="1" x14ac:dyDescent="0.25">
      <c r="A27" s="32" t="s">
        <v>17</v>
      </c>
      <c r="B27" s="32"/>
      <c r="C27" s="32"/>
      <c r="D27" s="32"/>
      <c r="E27" s="34"/>
      <c r="H27" s="34"/>
      <c r="I27" s="32" t="s">
        <v>0</v>
      </c>
      <c r="J27" s="33"/>
    </row>
    <row r="28" spans="1:10" ht="16.5" customHeight="1" x14ac:dyDescent="0.25">
      <c r="A28" s="32" t="s">
        <v>37</v>
      </c>
      <c r="B28" s="32"/>
      <c r="C28" s="32"/>
      <c r="D28" s="32"/>
      <c r="E28" s="34"/>
      <c r="H28" s="34"/>
      <c r="I28" s="32" t="s">
        <v>0</v>
      </c>
      <c r="J28" s="33"/>
    </row>
    <row r="29" spans="1:10" ht="16.5" customHeight="1" x14ac:dyDescent="0.25">
      <c r="A29" s="32" t="s">
        <v>38</v>
      </c>
      <c r="B29" s="32"/>
      <c r="C29" s="32"/>
      <c r="D29" s="32"/>
      <c r="E29" s="34"/>
      <c r="H29" s="34"/>
      <c r="I29" s="32" t="s">
        <v>0</v>
      </c>
      <c r="J29" s="33"/>
    </row>
    <row r="30" spans="1:10" ht="18.75" customHeight="1" thickBot="1" x14ac:dyDescent="0.35">
      <c r="A30" s="1" t="s">
        <v>47</v>
      </c>
      <c r="B30" s="1"/>
      <c r="H30" s="37"/>
      <c r="I30" s="5" t="s">
        <v>0</v>
      </c>
      <c r="J30" s="4">
        <f>SUM(J26:J29)</f>
        <v>0</v>
      </c>
    </row>
    <row r="31" spans="1:10" ht="24" customHeight="1" x14ac:dyDescent="0.3">
      <c r="A31" s="56" t="s">
        <v>18</v>
      </c>
      <c r="B31" s="56"/>
      <c r="C31" s="56"/>
      <c r="D31" s="56"/>
      <c r="E31" s="56"/>
      <c r="I31" s="27"/>
    </row>
    <row r="32" spans="1:10" ht="19.5" customHeight="1" x14ac:dyDescent="0.25">
      <c r="A32" s="17" t="s">
        <v>13</v>
      </c>
      <c r="B32" s="10" t="s">
        <v>0</v>
      </c>
      <c r="C32" s="15" t="s">
        <v>19</v>
      </c>
      <c r="D32" s="15"/>
      <c r="E32" s="10" t="s">
        <v>20</v>
      </c>
      <c r="F32" s="11"/>
      <c r="G32" s="11"/>
      <c r="H32" s="38"/>
      <c r="I32" s="58" t="s">
        <v>18</v>
      </c>
      <c r="J32" s="58"/>
    </row>
    <row r="33" spans="1:12" ht="15" customHeight="1" x14ac:dyDescent="0.3">
      <c r="A33" s="24" t="s">
        <v>21</v>
      </c>
      <c r="B33" s="50" t="s">
        <v>30</v>
      </c>
      <c r="C33" s="41" t="str">
        <f>IF(B33=100,0.45%,IF(B33=200,0.43%,IF(B33=500,0.4%,IF(B33=2000,0.3%,""))))</f>
        <v/>
      </c>
      <c r="D33" s="16" t="s">
        <v>24</v>
      </c>
      <c r="E33" t="s">
        <v>0</v>
      </c>
      <c r="F33" s="53" t="str">
        <f>IF(B33="(choisir)","",J24)</f>
        <v/>
      </c>
      <c r="G33" s="53"/>
      <c r="I33" s="27" t="s">
        <v>0</v>
      </c>
      <c r="J33" s="37">
        <f>IF(B33="(choisir)",0,SUM(F33*C33))</f>
        <v>0</v>
      </c>
    </row>
    <row r="34" spans="1:12" ht="6.75" customHeight="1" x14ac:dyDescent="0.25">
      <c r="A34" s="27"/>
      <c r="B34" s="39"/>
      <c r="C34" s="39"/>
      <c r="E34" s="40"/>
      <c r="F34" s="40"/>
      <c r="H34" s="27"/>
      <c r="I34" s="37"/>
    </row>
    <row r="35" spans="1:12" ht="15" customHeight="1" x14ac:dyDescent="0.3">
      <c r="A35" s="24" t="s">
        <v>22</v>
      </c>
      <c r="B35" s="50" t="s">
        <v>30</v>
      </c>
      <c r="C35" s="41" t="str">
        <f>IF(AND(B33&lt;&gt;Tabelle2!A2,B35&lt;&gt;Tabelle2!A1),VLOOKUP(B33,Tabelle2!A3:G7,HLOOKUP(Anmeldung!B35,Tabelle2!B1:G7,2,FALSE),FALSE),"")</f>
        <v/>
      </c>
      <c r="D35" s="39"/>
      <c r="E35" t="s">
        <v>0</v>
      </c>
      <c r="F35" s="53" t="str">
        <f>IF(B35="(choisir)","",J24)</f>
        <v/>
      </c>
      <c r="G35" s="53"/>
      <c r="I35" s="27" t="s">
        <v>0</v>
      </c>
      <c r="J35" s="37">
        <f>IF(C35="",0,IF(B35="(choisir)",0,SUM(F35*C35)))</f>
        <v>0</v>
      </c>
    </row>
    <row r="36" spans="1:12" ht="6.75" customHeight="1" x14ac:dyDescent="0.25">
      <c r="A36" s="27"/>
      <c r="B36" s="39"/>
      <c r="C36" s="39"/>
      <c r="E36" s="40"/>
      <c r="F36" s="40"/>
      <c r="H36" s="27"/>
      <c r="I36" s="37"/>
    </row>
    <row r="37" spans="1:12" ht="15" customHeight="1" x14ac:dyDescent="0.3">
      <c r="A37" s="1" t="s">
        <v>22</v>
      </c>
      <c r="B37" s="49" t="s">
        <v>30</v>
      </c>
      <c r="C37" s="41" t="str">
        <f>IF(AND(B33&lt;&gt;Tabelle2!A2,B37&lt;&gt;Tabelle2!A1),VLOOKUP(B33,Tabelle2!A3:G7,HLOOKUP(Anmeldung!B37,Tabelle2!B1:G7,2,FALSE),FALSE),"")</f>
        <v/>
      </c>
      <c r="D37" s="39"/>
      <c r="E37" t="s">
        <v>0</v>
      </c>
      <c r="F37" s="57" t="str">
        <f>IF(B37="(choisir)","",J24)</f>
        <v/>
      </c>
      <c r="G37" s="57"/>
      <c r="I37" s="27" t="s">
        <v>0</v>
      </c>
      <c r="J37" s="37">
        <f>IF(C37="",0,IF(B37="(choisir)",0,SUM(F37*C37)))</f>
        <v>0</v>
      </c>
    </row>
    <row r="38" spans="1:12" ht="6.75" customHeight="1" x14ac:dyDescent="0.25">
      <c r="A38" s="27"/>
      <c r="B38" s="39"/>
      <c r="C38" s="39"/>
      <c r="E38" s="40"/>
      <c r="F38" s="40"/>
      <c r="H38" s="27"/>
      <c r="I38" s="37"/>
    </row>
    <row r="39" spans="1:12" ht="19.5" customHeight="1" x14ac:dyDescent="0.25">
      <c r="A39" s="18" t="s">
        <v>23</v>
      </c>
      <c r="B39" s="39"/>
      <c r="C39" s="39"/>
      <c r="E39" s="40"/>
      <c r="F39" s="40"/>
      <c r="H39" s="27"/>
      <c r="I39" s="37"/>
    </row>
    <row r="40" spans="1:12" ht="15" customHeight="1" x14ac:dyDescent="0.3">
      <c r="A40" s="24" t="s">
        <v>21</v>
      </c>
      <c r="B40" s="50" t="s">
        <v>30</v>
      </c>
      <c r="C40" s="42" t="str">
        <f>IF(B40=100,0.075%,IF(B40=200,0.071%,IF(B40=500,0.065%,IF(B40=2000,0.05%,""))))</f>
        <v/>
      </c>
      <c r="D40" s="16" t="s">
        <v>24</v>
      </c>
      <c r="E40" t="s">
        <v>0</v>
      </c>
      <c r="F40" s="57" t="str">
        <f>IF(B40="(choisir)","",J30)</f>
        <v/>
      </c>
      <c r="G40" s="57"/>
      <c r="I40" s="27" t="s">
        <v>0</v>
      </c>
      <c r="J40" s="37">
        <f>IF(B40="(choisir)",0,SUM(F40*C40))</f>
        <v>0</v>
      </c>
    </row>
    <row r="41" spans="1:12" ht="6.75" customHeight="1" x14ac:dyDescent="0.25">
      <c r="A41" s="27"/>
      <c r="B41" s="39"/>
      <c r="C41" s="39"/>
      <c r="E41" s="40"/>
      <c r="F41" s="40"/>
      <c r="H41" s="27"/>
      <c r="I41" s="37"/>
    </row>
    <row r="42" spans="1:12" ht="15" customHeight="1" x14ac:dyDescent="0.3">
      <c r="A42" s="24" t="s">
        <v>22</v>
      </c>
      <c r="B42" s="49" t="s">
        <v>30</v>
      </c>
      <c r="C42" s="43" t="str">
        <f>IF(AND(B40&lt;&gt;Tabelle2!A2,B42&lt;&gt;Tabelle2!A1),VLOOKUP(B40,Tabelle2!A8:G11,HLOOKUP(B42,Tabelle2!B1:G11,2,FALSE),FALSE),"")</f>
        <v/>
      </c>
      <c r="D42" s="39"/>
      <c r="E42" t="s">
        <v>0</v>
      </c>
      <c r="F42" s="53" t="str">
        <f>IF(B42="(choisir)","",J30)</f>
        <v/>
      </c>
      <c r="G42" s="53"/>
      <c r="I42" s="27" t="s">
        <v>0</v>
      </c>
      <c r="J42" s="37">
        <f>IF(C42="",0,IF(B42="(choisir)",0,SUM(F42*C42)))</f>
        <v>0</v>
      </c>
    </row>
    <row r="43" spans="1:12" ht="6.75" customHeight="1" x14ac:dyDescent="0.25">
      <c r="A43" s="27"/>
      <c r="B43" s="39"/>
      <c r="C43" s="39"/>
      <c r="E43" s="40"/>
      <c r="F43" s="40"/>
      <c r="H43" s="27"/>
      <c r="I43" s="37"/>
    </row>
    <row r="44" spans="1:12" ht="15" customHeight="1" x14ac:dyDescent="0.3">
      <c r="A44" s="24" t="s">
        <v>22</v>
      </c>
      <c r="B44" s="49" t="s">
        <v>30</v>
      </c>
      <c r="C44" s="43" t="str">
        <f>IF(AND(B40&lt;&gt;Tabelle2!A2,B44&lt;&gt;Tabelle2!A1),VLOOKUP(B40,Tabelle2!A8:G11,HLOOKUP(B44,Tabelle2!B1:G11,2,FALSE),FALSE),"")</f>
        <v/>
      </c>
      <c r="D44" s="3"/>
      <c r="E44" t="s">
        <v>0</v>
      </c>
      <c r="F44" s="53" t="str">
        <f>IF(B44="(choisir)","",J30)</f>
        <v/>
      </c>
      <c r="G44" s="53"/>
      <c r="I44" s="44" t="s">
        <v>0</v>
      </c>
      <c r="J44" s="45">
        <f>IF(C44="",0,IF(B44="(choisir)",0,SUM(F44*C44)))</f>
        <v>0</v>
      </c>
    </row>
    <row r="45" spans="1:12" ht="18" customHeight="1" x14ac:dyDescent="0.3">
      <c r="E45" s="1" t="s">
        <v>25</v>
      </c>
      <c r="F45" s="1"/>
      <c r="I45" s="6" t="s">
        <v>0</v>
      </c>
      <c r="J45" s="7">
        <f>SUM(J33:J44)</f>
        <v>0</v>
      </c>
    </row>
    <row r="46" spans="1:12" ht="18" customHeight="1" x14ac:dyDescent="0.3">
      <c r="E46" s="1" t="s">
        <v>26</v>
      </c>
      <c r="F46" s="1"/>
      <c r="I46" s="6" t="s">
        <v>0</v>
      </c>
      <c r="J46" s="7">
        <f>ROUND(J45/10,2)*10</f>
        <v>0</v>
      </c>
      <c r="L46" s="37"/>
    </row>
    <row r="47" spans="1:12" ht="18" customHeight="1" x14ac:dyDescent="0.3">
      <c r="E47" s="1" t="s">
        <v>27</v>
      </c>
      <c r="F47" s="1"/>
      <c r="I47" s="6" t="s">
        <v>0</v>
      </c>
      <c r="J47" s="7">
        <f>IF(J45=0,0,IF(J45&lt;=80,80,""))</f>
        <v>0</v>
      </c>
    </row>
    <row r="48" spans="1:12" ht="18" customHeight="1" x14ac:dyDescent="0.25">
      <c r="B48" s="46"/>
      <c r="D48" s="21">
        <f>IF(J47="",SUM(J46*0.05),SUM(J47*0.05))</f>
        <v>0</v>
      </c>
      <c r="E48" s="48" t="s">
        <v>48</v>
      </c>
      <c r="I48" s="20" t="s">
        <v>0</v>
      </c>
      <c r="J48" s="37">
        <f>ROUND(D48/10,2)*10</f>
        <v>0</v>
      </c>
      <c r="L48" s="37"/>
    </row>
    <row r="49" spans="1:10" ht="21" customHeight="1" thickBot="1" x14ac:dyDescent="0.35">
      <c r="B49" s="46"/>
      <c r="E49" s="1" t="s">
        <v>1</v>
      </c>
      <c r="I49" s="8" t="s">
        <v>0</v>
      </c>
      <c r="J49" s="4">
        <f>IF(J47="",SUM(J46+J48),SUM(J47+J48))</f>
        <v>0</v>
      </c>
    </row>
    <row r="50" spans="1:10" ht="26.25" customHeight="1" x14ac:dyDescent="0.3">
      <c r="A50" t="s">
        <v>49</v>
      </c>
      <c r="B50" s="46"/>
      <c r="I50" s="20"/>
      <c r="J50" s="20"/>
    </row>
    <row r="51" spans="1:10" ht="9.75" customHeight="1" x14ac:dyDescent="0.25">
      <c r="B51" s="46"/>
      <c r="I51" s="20"/>
      <c r="J51" s="20"/>
    </row>
    <row r="52" spans="1:10" ht="37.5" customHeight="1" x14ac:dyDescent="0.25">
      <c r="A52" s="34" t="s">
        <v>40</v>
      </c>
      <c r="B52" s="34"/>
      <c r="C52" s="34"/>
      <c r="D52" s="52" t="s">
        <v>51</v>
      </c>
      <c r="E52" s="52"/>
      <c r="F52" s="52"/>
      <c r="G52" s="52"/>
      <c r="H52" s="52"/>
      <c r="I52" s="52"/>
      <c r="J52" s="52"/>
    </row>
    <row r="53" spans="1:10" ht="50.25" customHeight="1" x14ac:dyDescent="0.25">
      <c r="A53" t="s">
        <v>28</v>
      </c>
      <c r="B53" s="47"/>
      <c r="C53" s="47"/>
      <c r="D53" s="47"/>
      <c r="F53" t="s">
        <v>29</v>
      </c>
      <c r="H53" s="47"/>
      <c r="I53" s="47"/>
      <c r="J53" s="47"/>
    </row>
    <row r="54" spans="1:10" ht="5.25" customHeight="1" x14ac:dyDescent="0.25"/>
    <row r="55" spans="1:10" x14ac:dyDescent="0.25">
      <c r="A55" s="51"/>
      <c r="B55" s="51"/>
      <c r="C55" s="51"/>
      <c r="D55" s="51"/>
      <c r="E55" s="51"/>
      <c r="F55" s="51"/>
      <c r="G55" s="51"/>
      <c r="H55" s="51"/>
      <c r="I55" s="51"/>
      <c r="J55" s="51"/>
    </row>
  </sheetData>
  <sheetProtection password="CD36" sheet="1" objects="1" scenarios="1"/>
  <mergeCells count="26">
    <mergeCell ref="A22:D22"/>
    <mergeCell ref="C6:H6"/>
    <mergeCell ref="C7:H7"/>
    <mergeCell ref="C8:H8"/>
    <mergeCell ref="C9:H9"/>
    <mergeCell ref="A7:B7"/>
    <mergeCell ref="C11:D11"/>
    <mergeCell ref="D15:H15"/>
    <mergeCell ref="A16:I16"/>
    <mergeCell ref="A15:C15"/>
    <mergeCell ref="A55:J55"/>
    <mergeCell ref="D52:J52"/>
    <mergeCell ref="F33:G33"/>
    <mergeCell ref="F44:G44"/>
    <mergeCell ref="F13:G13"/>
    <mergeCell ref="F35:G35"/>
    <mergeCell ref="A23:D23"/>
    <mergeCell ref="A31:E31"/>
    <mergeCell ref="F37:G37"/>
    <mergeCell ref="F40:G40"/>
    <mergeCell ref="F42:G42"/>
    <mergeCell ref="I32:J32"/>
    <mergeCell ref="A21:D21"/>
    <mergeCell ref="A13:B13"/>
    <mergeCell ref="A20:D20"/>
    <mergeCell ref="A17:E17"/>
  </mergeCells>
  <phoneticPr fontId="12" type="noConversion"/>
  <dataValidations xWindow="240" yWindow="685" count="3">
    <dataValidation type="list" allowBlank="1" showInputMessage="1" showErrorMessage="1" sqref="B44 B37 B42" xr:uid="{00000000-0002-0000-0000-000000000000}">
      <formula1>Verlängerung</formula1>
    </dataValidation>
    <dataValidation type="list" allowBlank="1" showInputMessage="1" showErrorMessage="1" promptTitle="Selbstbehalte" sqref="B33 B40" xr:uid="{00000000-0002-0000-0000-000001000000}">
      <formula1>Selbstbehalt</formula1>
    </dataValidation>
    <dataValidation type="list" allowBlank="1" showInputMessage="1" showErrorMessage="1" promptTitle="Selbstbehalte" sqref="B35" xr:uid="{00000000-0002-0000-0000-000002000000}">
      <formula1>Verlängerung</formula1>
    </dataValidation>
  </dataValidations>
  <pageMargins left="0.59055118110236227" right="0.39370078740157483" top="0.39370078740157483" bottom="0.31496062992125984" header="0" footer="0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G11"/>
  <sheetViews>
    <sheetView workbookViewId="0">
      <selection activeCell="G2" sqref="G2"/>
    </sheetView>
  </sheetViews>
  <sheetFormatPr baseColWidth="10" defaultRowHeight="12.5" x14ac:dyDescent="0.25"/>
  <cols>
    <col min="2" max="7" width="13.81640625" style="12" bestFit="1" customWidth="1"/>
  </cols>
  <sheetData>
    <row r="1" spans="1:7" ht="15" customHeight="1" x14ac:dyDescent="0.25">
      <c r="A1" s="12" t="s">
        <v>30</v>
      </c>
      <c r="B1" s="12" t="s">
        <v>32</v>
      </c>
      <c r="C1" s="12" t="s">
        <v>31</v>
      </c>
      <c r="D1" s="12" t="s">
        <v>33</v>
      </c>
      <c r="E1" s="12" t="s">
        <v>34</v>
      </c>
      <c r="F1" s="12" t="s">
        <v>35</v>
      </c>
      <c r="G1" s="12" t="s">
        <v>36</v>
      </c>
    </row>
    <row r="2" spans="1:7" ht="15" customHeight="1" x14ac:dyDescent="0.25">
      <c r="A2" s="12" t="s">
        <v>30</v>
      </c>
      <c r="B2" s="12">
        <v>2</v>
      </c>
      <c r="C2" s="12">
        <v>3</v>
      </c>
      <c r="D2" s="12">
        <v>4</v>
      </c>
      <c r="E2" s="12">
        <v>5</v>
      </c>
      <c r="F2" s="12">
        <v>6</v>
      </c>
      <c r="G2" s="12">
        <v>7</v>
      </c>
    </row>
    <row r="3" spans="1:7" ht="15" customHeight="1" x14ac:dyDescent="0.25">
      <c r="A3">
        <v>100</v>
      </c>
      <c r="B3" s="3">
        <v>1E-3</v>
      </c>
      <c r="C3" s="3">
        <v>2E-3</v>
      </c>
      <c r="D3" s="3">
        <v>3.0000000000000001E-3</v>
      </c>
      <c r="E3" s="3">
        <v>4.0000000000000001E-3</v>
      </c>
      <c r="F3" s="3">
        <v>5.0000000000000001E-3</v>
      </c>
      <c r="G3" s="3">
        <v>6.0000000000000001E-3</v>
      </c>
    </row>
    <row r="4" spans="1:7" ht="15" customHeight="1" x14ac:dyDescent="0.25">
      <c r="A4">
        <v>200</v>
      </c>
      <c r="B4" s="3">
        <v>8.9999999999999998E-4</v>
      </c>
      <c r="C4" s="3">
        <v>1.8E-3</v>
      </c>
      <c r="D4" s="3">
        <v>2.7000000000000001E-3</v>
      </c>
      <c r="E4" s="3">
        <v>3.5999999999999999E-3</v>
      </c>
      <c r="F4" s="3">
        <v>4.4999999999999997E-3</v>
      </c>
      <c r="G4" s="3">
        <v>5.4000000000000003E-3</v>
      </c>
    </row>
    <row r="5" spans="1:7" ht="15" customHeight="1" x14ac:dyDescent="0.25">
      <c r="A5">
        <v>500</v>
      </c>
      <c r="B5" s="3">
        <v>8.0000000000000004E-4</v>
      </c>
      <c r="C5" s="3">
        <v>1.6000000000000001E-3</v>
      </c>
      <c r="D5" s="3">
        <v>2.3999999999999998E-3</v>
      </c>
      <c r="E5" s="3">
        <v>3.2000000000000002E-3</v>
      </c>
      <c r="F5" s="3">
        <v>4.0000000000000001E-3</v>
      </c>
      <c r="G5" s="3">
        <v>4.7999999999999996E-3</v>
      </c>
    </row>
    <row r="6" spans="1:7" ht="15" customHeight="1" x14ac:dyDescent="0.25">
      <c r="A6">
        <v>2000</v>
      </c>
      <c r="B6" s="3">
        <v>5.0000000000000001E-4</v>
      </c>
      <c r="C6" s="3">
        <v>1E-3</v>
      </c>
      <c r="D6" s="3">
        <v>1.5E-3</v>
      </c>
      <c r="E6" s="3">
        <v>2E-3</v>
      </c>
      <c r="F6" s="3">
        <v>2.5000000000000001E-3</v>
      </c>
      <c r="G6" s="3">
        <v>3.0000000000000001E-3</v>
      </c>
    </row>
    <row r="7" spans="1:7" ht="15" customHeight="1" x14ac:dyDescent="0.25">
      <c r="B7" s="3"/>
      <c r="C7" s="3"/>
      <c r="D7" s="3"/>
      <c r="E7" s="3"/>
      <c r="F7" s="3"/>
      <c r="G7" s="3"/>
    </row>
    <row r="8" spans="1:7" x14ac:dyDescent="0.25">
      <c r="A8">
        <v>100</v>
      </c>
      <c r="B8" s="19">
        <v>2.0000000000000001E-4</v>
      </c>
      <c r="C8" s="19">
        <v>4.0000000000000002E-4</v>
      </c>
      <c r="D8" s="19">
        <v>8.0000000000000004E-4</v>
      </c>
      <c r="E8" s="19">
        <v>1E-3</v>
      </c>
      <c r="F8" s="19">
        <v>1.1999999999999999E-3</v>
      </c>
      <c r="G8" s="19">
        <v>1.4E-3</v>
      </c>
    </row>
    <row r="9" spans="1:7" x14ac:dyDescent="0.25">
      <c r="A9">
        <v>200</v>
      </c>
      <c r="B9" s="19">
        <v>1.9000000000000001E-4</v>
      </c>
      <c r="C9" s="19">
        <v>3.8000000000000002E-4</v>
      </c>
      <c r="D9" s="19">
        <v>5.6999999999999998E-4</v>
      </c>
      <c r="E9" s="19">
        <v>7.6000000000000004E-4</v>
      </c>
      <c r="F9" s="19">
        <v>9.5E-4</v>
      </c>
      <c r="G9" s="19">
        <v>1.14E-3</v>
      </c>
    </row>
    <row r="10" spans="1:7" x14ac:dyDescent="0.25">
      <c r="A10">
        <v>500</v>
      </c>
      <c r="B10" s="19">
        <v>1.8000000000000001E-4</v>
      </c>
      <c r="C10" s="19">
        <v>3.6000000000000002E-4</v>
      </c>
      <c r="D10" s="19">
        <v>5.4000000000000001E-4</v>
      </c>
      <c r="E10" s="19">
        <v>7.2000000000000005E-4</v>
      </c>
      <c r="F10" s="19">
        <v>8.9999999999999998E-4</v>
      </c>
      <c r="G10" s="19">
        <v>1.08E-3</v>
      </c>
    </row>
    <row r="11" spans="1:7" x14ac:dyDescent="0.25">
      <c r="A11">
        <v>2000</v>
      </c>
      <c r="B11" s="19">
        <v>1.2E-4</v>
      </c>
      <c r="C11" s="19">
        <v>2.4000000000000001E-4</v>
      </c>
      <c r="D11" s="19">
        <v>3.6000000000000002E-4</v>
      </c>
      <c r="E11" s="19">
        <v>4.8000000000000001E-4</v>
      </c>
      <c r="F11" s="19">
        <v>5.9999999999999995E-4</v>
      </c>
      <c r="G11" s="19">
        <v>7.2000000000000005E-4</v>
      </c>
    </row>
  </sheetData>
  <sheetProtection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Anmeldung</vt:lpstr>
      <vt:lpstr>Tabelle2</vt:lpstr>
      <vt:lpstr>Anmeldung!Druckbereich</vt:lpstr>
      <vt:lpstr>Prämiensatz</vt:lpstr>
      <vt:lpstr>Selbstbehalt</vt:lpstr>
      <vt:lpstr>Verlängerung</vt:lpstr>
    </vt:vector>
  </TitlesOfParts>
  <Company>Nationale Suisse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CH01BEM</dc:creator>
  <cp:lastModifiedBy>Maggie Mesmer</cp:lastModifiedBy>
  <cp:lastPrinted>2018-04-04T16:09:25Z</cp:lastPrinted>
  <dcterms:created xsi:type="dcterms:W3CDTF">2012-03-12T16:18:23Z</dcterms:created>
  <dcterms:modified xsi:type="dcterms:W3CDTF">2024-06-01T13:40:06Z</dcterms:modified>
</cp:coreProperties>
</file>